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Florentina Dragomir\Desktop\Calendarul apelurilor 2024\"/>
    </mc:Choice>
  </mc:AlternateContent>
  <xr:revisionPtr revIDLastSave="0" documentId="13_ncr:1_{E2A6C229-32AC-4A0C-87CB-6F53F76AD3D5}" xr6:coauthVersionLast="47" xr6:coauthVersionMax="47" xr10:uidLastSave="{00000000-0000-0000-0000-000000000000}"/>
  <bookViews>
    <workbookView xWindow="57480" yWindow="-120" windowWidth="29040" windowHeight="15720" xr2:uid="{00000000-000D-0000-FFFF-FFFF00000000}"/>
  </bookViews>
  <sheets>
    <sheet name="octombrie 2024" sheetId="1" r:id="rId1"/>
    <sheet name="Sheet1" sheetId="2" r:id="rId2"/>
  </sheets>
  <definedNames>
    <definedName name="_xlnm._FilterDatabase" localSheetId="0" hidden="1">'octombrie 2024'!$A$3:$K$46</definedName>
    <definedName name="_xlnm.Print_Area" localSheetId="0">'octombrie 2024'!$A$1:$K$46</definedName>
    <definedName name="_xlnm.Print_Titles" localSheetId="0">'octombrie 2024'!$1:$3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25" i="1"/>
  <c r="G24" i="1"/>
  <c r="A16" i="1"/>
  <c r="A17" i="1" s="1"/>
  <c r="A18" i="1" s="1"/>
  <c r="A19" i="1" s="1"/>
  <c r="A20" i="1" s="1"/>
  <c r="A21" i="1" s="1"/>
  <c r="A22" i="1" s="1"/>
  <c r="A23" i="1" s="1"/>
  <c r="G52" i="1"/>
  <c r="G30" i="1"/>
  <c r="G29" i="1"/>
  <c r="G28" i="1"/>
</calcChain>
</file>

<file path=xl/sharedStrings.xml><?xml version="1.0" encoding="utf-8"?>
<sst xmlns="http://schemas.openxmlformats.org/spreadsheetml/2006/main" count="356" uniqueCount="198">
  <si>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</si>
  <si>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</si>
  <si>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</si>
  <si>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</si>
  <si>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</si>
  <si>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</si>
  <si>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Denumire ghid</t>
  </si>
  <si>
    <t>Regiunea Sud-Muntenia</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</si>
  <si>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</si>
  <si>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</si>
  <si>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</si>
  <si>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</si>
  <si>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</si>
  <si>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</si>
  <si>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</si>
  <si>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</si>
  <si>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</si>
  <si>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</si>
  <si>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</si>
  <si>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</si>
  <si>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</si>
  <si>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</si>
  <si>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</si>
  <si>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</si>
  <si>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</si>
  <si>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</si>
  <si>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</si>
  <si>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</si>
  <si>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</si>
  <si>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</si>
  <si>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</si>
  <si>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</si>
  <si>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</si>
  <si>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</si>
  <si>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</si>
  <si>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</si>
  <si>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</si>
  <si>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</si>
  <si>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</si>
  <si>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</si>
  <si>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</si>
  <si>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</si>
  <si>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</si>
  <si>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 Unități administrativ teritoriale
• Instituții din subordinea Primăriei
• Parteneriate dintre unități administrativ teritoriale și instituții din subordinea Primăriei
• Centre Regionale de Formare Profesională a Adulților</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</si>
  <si>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</si>
  <si>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</si>
  <si>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</si>
  <si>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</si>
  <si>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</si>
  <si>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</si>
  <si>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</si>
  <si>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</si>
  <si>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</si>
  <si>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</si>
  <si>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 Persoane fizice</t>
  </si>
  <si>
    <t>Februarie 2023
Publicat: 09.02.2023
Consultare publică închisă: 03.03.2023</t>
  </si>
  <si>
    <t>Tipul de solicitanți eligibili</t>
  </si>
  <si>
    <t xml:space="preserve">Cuantumul total al sprijinului pentru apelul de proiecte (FEDR+BS) 
- EURO- </t>
  </si>
  <si>
    <t>Dată de începere a apelului de proiecte</t>
  </si>
  <si>
    <t>Dată de încheiere a apelului de proiecte</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</si>
  <si>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</si>
  <si>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</si>
  <si>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IANUARIE </t>
  </si>
  <si>
    <t>FEBRUARIE</t>
  </si>
  <si>
    <t>MARTIE</t>
  </si>
  <si>
    <t>APRILIE</t>
  </si>
  <si>
    <t>MAI</t>
  </si>
  <si>
    <t>IUNIE</t>
  </si>
  <si>
    <t>IULIE</t>
  </si>
  <si>
    <t>AUGUST</t>
  </si>
  <si>
    <t>SEPTEMBRIE</t>
  </si>
  <si>
    <t>OCTOMBRIE</t>
  </si>
  <si>
    <t>NOIEMBRIE</t>
  </si>
  <si>
    <t>DECEMBRIE</t>
  </si>
  <si>
    <t>Iulie 2025</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</si>
  <si>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</si>
  <si>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</si>
  <si>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</si>
  <si>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</si>
  <si>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</si>
  <si>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</si>
  <si>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</si>
  <si>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</si>
  <si>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Consultare publică închisă:  
23.08.2023
</t>
  </si>
  <si>
    <t xml:space="preserve">Iulie 2023
Publicat:
31.07.2023
Consultare publică închisă:  
23.08.2023.
</t>
  </si>
  <si>
    <t>August 2023
Publicat:
18.08.2023
Consultare publică închisă:  
11.09.2023.</t>
  </si>
  <si>
    <t>August 2023
Publicat:
31.08.2023
Consultare publică închisă:  
22.09.2023.</t>
  </si>
  <si>
    <t>15 Decembrie 2023</t>
  </si>
  <si>
    <t>• Unități administrativ teritoriale Municipii reședință de județ/ Parteneriate între UAT MRJ și UAT ZUF</t>
  </si>
  <si>
    <t>• Unități administrativ teritoriale Județ/ Municipiu/ Oraș
• Parteneriate UAT Municipiu/ Oraș cu UAT ZUF</t>
  </si>
  <si>
    <t>• Unități administrativ teritoriale Municipii/Orașe/Județ
•Parteneriate UAT Municipii/ Orașe cu UAT ZUF</t>
  </si>
  <si>
    <t>• Unități administrativ teritoriale Municipii reședință de județ
•Parteneriate UAT MRJ și UAT ZUF</t>
  </si>
  <si>
    <t>• Autorități și instituții  publice locale
•Autorități și instituții  publice centrale
• Parteneriate între entitățile de mai sus</t>
  </si>
  <si>
    <t>• IMM 
• Universități publice și organizații publice de CDI
• Coordonator RIS 3 (ADR Sud-Muntenia)</t>
  </si>
  <si>
    <t>•UAT MRJ
•Unități de cult
•Autorități publice locale
•Parteneriate între  entitățile de mai sus</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</si>
  <si>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</si>
  <si>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Unități administrativ teritoriale Județ
• Unități administrativ teritoriale MRJ/ Municipiu/ Oraș/ Comună
•Parteneriate UAT Județ și UAT Comună
•Parteneriate UAT MRJ/ Municipiu/ Oraș cu UAT ZUF</t>
  </si>
  <si>
    <t>• IMM
• Parteneriate între IMM
• Parteneriate IMM și întreprinderi mari</t>
  </si>
  <si>
    <t>Septembrie 2023
Publicat: 29.09.2023
Consultare publică închisă: 23.10.2023</t>
  </si>
  <si>
    <t xml:space="preserve">• Autoritățile publice centrale prin instituțiile publice locale din subordine sau Autoritățile publice/ instituțiile publice locale în colaborare cu organizații publice de cercetare și IMM
</t>
  </si>
  <si>
    <t>• Organizații publice de cercetare în colaborare cu IMM</t>
  </si>
  <si>
    <t>Promovarea dezvoltării integrate și incluzive în domeniul cultural și a patrimoniului natural în regiunea Sud- Muntenia pentru municipii reşedinţă de judeţ şi zonele urbane funcţionale ale acestora</t>
  </si>
  <si>
    <t>Promovarea dezvoltării integrate și incluzive în domeniul cultural și a patrimoniului natural în regiunea Sud- Muntenia pentru comune, oraşe şi municipii, altele decât municipiile reşedinţă de judeţ.</t>
  </si>
  <si>
    <t>Cuantumul contribuţiei UE pentru apelul de proiecte (FEDR)
- EURO-</t>
  </si>
  <si>
    <t xml:space="preserve">Octombrie 2023
Publicat: 31.10.2023
Consultare publică închisă: 22.11.2023
</t>
  </si>
  <si>
    <t>Dezvoltarea și creșterea unei mobilități naționale, regionale și locale durabile, inteligente și intermodale, prin investiții în reabilitarea, modernizarea, extinderea reţelei de drumuri judeţene din regiunea Sud-Muntenia</t>
  </si>
  <si>
    <t>O.S. 2.7, O.S.2.8, O.S 5.1, O.S 5.2</t>
  </si>
  <si>
    <t>UAT JUDEŢ
UAT MRJ</t>
  </si>
  <si>
    <t>Apel privind strategiile integrate de dezvoltare teritorială</t>
  </si>
  <si>
    <t>N/A</t>
  </si>
  <si>
    <t>1  Martie 2024</t>
  </si>
  <si>
    <t>1 Februarie 2024</t>
  </si>
  <si>
    <t xml:space="preserve">• Instituții publice din subordinea Autorităților Publice Centrale
• Autoritățile și instituțiile publice locale 
• Instituțiile publice și serviciile publice organizate ca instituții publice de interes local sau județean aflate în subordinea unităților administrativ teritorial
• Parteneriate între entităţile de mai sus </t>
  </si>
  <si>
    <t>• Unități administrativ teritoriale urbane (municipiu/ oraş)</t>
  </si>
  <si>
    <t>15 martie 2024</t>
  </si>
  <si>
    <t>15 Noiembrie 2024</t>
  </si>
  <si>
    <t>Obiectiv de Politică 4 – O Europă mai socială și mai favorabilă incluziunii, prin implementarea Pilonului european al drepturilor sociale</t>
  </si>
  <si>
    <t xml:space="preserve">Obiectivul Specific RSO 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</si>
  <si>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Sprijin acordat învățământului primar și secundar pentru îmbunătățirea accesului egal la servicii de calitate și incluzive în educație, inclusiv prin promovarea rezilienței pentru educația și formarea la distanță și online - proiecte etapizate</t>
  </si>
  <si>
    <t>Conform POR 2014-2020</t>
  </si>
  <si>
    <t>Sprijin acordat învățământului antepreșcolar și preșcolar pentru îmbunătățirea accesului egal la servicii de calitate și incluzive în educație, inclusiv prin promovarea rezilienței pentru educația și formarea la distanță și online - proiecte etapizate</t>
  </si>
  <si>
    <t>Sprijin acordat învățământului profesional, tehnic și educației adulților pentru îmbunătățirea accesului egal la servicii de calitate și incluzive în  educație, inclusiv prin promovarea rezilienței pentru educația și formarea la distanță și online - proiecte etapizate</t>
  </si>
  <si>
    <t xml:space="preserve">Obiectiv de Politica 5 – O Europă mai aproape de cetățeni prin promovarea dezvoltării sustenabile și integrate a tuturor tipurilor de teritorii și a inițiativelor locale </t>
  </si>
  <si>
    <t>Obiectiv de Politica 3 – O Europă mai conectată prin dezvoltarea mobilității</t>
  </si>
  <si>
    <t xml:space="preserve">Obiectiv Specific RSO3.2 - Dezvoltarea și ameliorarea unei mobilități naționale, regionale și locale sustenabile, reziliente la schimbările climatice, inteligente și intermodale, inclusiv îmbunătățirea accesului la TEN-T și a mobilității transfrontaliere </t>
  </si>
  <si>
    <t>Dezvoltarea și creșterea unei mobilități naționale, regionale și locale durabile, inteligente și intermodale, prin investiții în reabilitarea, modernizarea, extinderea reţelei de drumuri judeţene din regiunea Sud-Muntenia-Proiecte etapizate</t>
  </si>
  <si>
    <t>Obiectivul de Politică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</si>
  <si>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Obiectivul Specific RSO 2.1 - Promovarea eficienței energetice și reducerea emisiilor de gaze cu efect de seră</t>
  </si>
  <si>
    <t>Promovarea eficienței energetice și reducerea emisiilor de gaze cu efect de seră prin investiții în clădiri publice -  proiecte etapizate</t>
  </si>
  <si>
    <t>Promovarea eficienței energetice și reducerea emisiilor de gaze cu efect de seră prin investiții în locuinte multifamiliale - proiecte etapizate</t>
  </si>
  <si>
    <t>Obiectiv de Politica 2 – O Europă mai verde, reziliență,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</si>
  <si>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Obiectivul Specific RSO2.8  - Promovarea mobilității urbane multimodale sustenabile, ca parte a tranziției către o economie cu zero emisii de dioxid de carbon</t>
  </si>
  <si>
    <t>Obiectivul Specific RSO 5.2  - Promovarea dezvoltării locale integrate și incluzive în domeniul social, economic și al mediului, precum și a culturii, a patrimoniului natural, a turismului sustenabil și a securității în alte zone decât cele urbane</t>
  </si>
  <si>
    <t>Investiţii în infrastructura de turism şi agrement – proiecte etapizate</t>
  </si>
  <si>
    <t>Martie 2024
Publicat 22.03.2024 Consultare publică închisă: 08.04.2024</t>
  </si>
  <si>
    <t>Martie 2024
Publicat 25.03.2024 Consultare publică închisă: 09.04.2024</t>
  </si>
  <si>
    <t>19 Aprilie 2024</t>
  </si>
  <si>
    <t>30 Aprilie 2024</t>
  </si>
  <si>
    <t>August 2023 
Publicat:
18.08.2023
Consultare publică închisă:  
11.09.2023.</t>
  </si>
  <si>
    <t>Octombrie 2023     
Publicat: 31.10.2023
Consultare publică închisă: 22.11.2023</t>
  </si>
  <si>
    <t xml:space="preserve"> 08 Aprilie 2024</t>
  </si>
  <si>
    <t>Aprilie 2024 Publicat 24.04.2024 Consultare publică închisă: 14.05.2024</t>
  </si>
  <si>
    <t xml:space="preserve">
Septembrie 2024</t>
  </si>
  <si>
    <t xml:space="preserve">
Aprilie  2025</t>
  </si>
  <si>
    <t>Finanțarea infrastructurii de reîncărcare pentru vehicule electrice în cadrul Programului Regional Sud Muntenia 2021-2027 Programul Regional Sud Muntenia 2021-2027</t>
  </si>
  <si>
    <t xml:space="preserve">UAT-uri din regiunea Sud-Muntenia </t>
  </si>
  <si>
    <t>Obiectivul Specific RSO 5.1 Promovarea dezvoltării integrate şi incluzive în domeniul social, economic şi al mediului, precum şi a culturii, a patrimoniului natural, a turismului sustenabil şi a securităţii în zonele urbane</t>
  </si>
  <si>
    <t>Sprijin acordat municipiilor reşedinţă de judeţ, inclusiv zonelor urbane funcționale ale acestora, din regiunea Sud-Muntenia, pentru investiții în operațiuni de regenerare urbană – proiecte etapizate</t>
  </si>
  <si>
    <t>Conform POR 2014-2021</t>
  </si>
  <si>
    <t>Sprijin acordat municipiilor, altele decât reşedinţele de judeţ, inclusiv zonelor urbane funcționale ale acestora, din regiunea Sud-Muntenia, pentru investiții în operațiuni de regenerare urbană – proiecte etapizate</t>
  </si>
  <si>
    <r>
      <rPr>
        <sz val="11"/>
        <rFont val="Calibri Light"/>
        <family val="2"/>
        <scheme val="major"/>
      </rPr>
      <t xml:space="preserve">Sprijin acordat municipiilor reședință de județ, inclusiv zonelor urbane funcționale ale acestora, din regiunea Sud-Muntenia, pentru investiții în operațiuni de mobilitate urbană multimodală sustenabilă – </t>
    </r>
    <r>
      <rPr>
        <b/>
        <sz val="11"/>
        <rFont val="Calibri Light"/>
        <family val="2"/>
        <scheme val="major"/>
      </rPr>
      <t>proiecte etapizate</t>
    </r>
  </si>
  <si>
    <t>Sprijin acordat municipiilor, altele decât municipiile reședință de județ, și orașelor, inclusiv zonelor urbane funcționale ale acestora, din regiunea sud-muntenia, pentru investiții în operațiuni de mobilitate urbană multimodală sustenabilă – proiecte etapizate</t>
  </si>
  <si>
    <t>27 Mai 2024</t>
  </si>
  <si>
    <t>17 iulie 2024</t>
  </si>
  <si>
    <t>2 Iulie 2024</t>
  </si>
  <si>
    <t>15 Iulie 2024</t>
  </si>
  <si>
    <t>21 iulie 2026</t>
  </si>
  <si>
    <t>6 Decembrie 2024</t>
  </si>
  <si>
    <t>27 Ianuarie 2025</t>
  </si>
  <si>
    <t>15 Martie 2025</t>
  </si>
  <si>
    <t>3 Martie 2025</t>
  </si>
  <si>
    <t>09 Iulie 2026</t>
  </si>
  <si>
    <t>27 Decembrie 2024</t>
  </si>
  <si>
    <t xml:space="preserve">9 August 2024
</t>
  </si>
  <si>
    <t xml:space="preserve">
15 Ianuarie 2024</t>
  </si>
  <si>
    <t xml:space="preserve">
15 Iulie 2024</t>
  </si>
  <si>
    <t>17 Iulie 2024</t>
  </si>
  <si>
    <t>30 August 2024</t>
  </si>
  <si>
    <t>30 Aprilie 2025</t>
  </si>
  <si>
    <t>15 iulie  2024</t>
  </si>
  <si>
    <t>31 Iulie 2024</t>
  </si>
  <si>
    <t>26 Iunie 2024</t>
  </si>
  <si>
    <t>26 iunie 2024</t>
  </si>
  <si>
    <t>31 iulie 2024</t>
  </si>
  <si>
    <t>Întocmit,
Nicoleta TOPÎRCEANU
Șef Serviciu Evaluare, Selecție și Contractare PR Sud-Muntenia</t>
  </si>
  <si>
    <t>Aprobat,
Gabriela-Manuela CĂLIN
Director, Direcția Autoritatea de Management pentru PR Sud-Muntenia</t>
  </si>
  <si>
    <t>30 septembrie 2024</t>
  </si>
  <si>
    <t>Februarie 2025</t>
  </si>
  <si>
    <t>15 Noiembrie  2024</t>
  </si>
  <si>
    <t>Septembrie 2025</t>
  </si>
  <si>
    <t xml:space="preserve">Septembrie 2025
</t>
  </si>
  <si>
    <t>Septembrie  2025</t>
  </si>
  <si>
    <t>Martie 2026</t>
  </si>
  <si>
    <t>Februarie 2026</t>
  </si>
  <si>
    <t>30 Septembrie 2024</t>
  </si>
  <si>
    <t>Ianuarie 2025</t>
  </si>
  <si>
    <t>31 Iulie 2025</t>
  </si>
  <si>
    <t>29 Noiembrie 2024</t>
  </si>
  <si>
    <t>Consultare publică: 26.11.2024 - 18.12.2024</t>
  </si>
  <si>
    <t>Iunie  2025</t>
  </si>
  <si>
    <t>Ianuarie  2026</t>
  </si>
  <si>
    <t>Martie 2025</t>
  </si>
  <si>
    <t>August 2025</t>
  </si>
  <si>
    <t>31 Decembrie 2025</t>
  </si>
  <si>
    <t>19 Februarie 2025</t>
  </si>
  <si>
    <t>31 Ianuarie 2025</t>
  </si>
  <si>
    <t xml:space="preserve">Ianuarie 2026
</t>
  </si>
  <si>
    <t>Calendarul orientativ privind lansările de apeluri de proiecte pentru Programul Regional Sud-Muntenia 2021-2027, Ianuarie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</si>
</sst>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rgb="FFFF0000"/>
      <name val="Calibri"/>
      <family val="2"/>
      <scheme val="minor"/>
    </font>
    <font>
      <sz val="11"/>
      <name val="Calibri Light"/>
      <family val="2"/>
      <scheme val="major"/>
    </font>
    <font>
      <b/>
      <sz val="11"/>
      <name val="Calibri Light"/>
      <family val="2"/>
      <scheme val="major"/>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66"/>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29">
    <xf numFmtId="0" fontId="0" fillId="0" borderId="0" xfId="0"/>
    <xf numFmtId="0" fontId="2" fillId="4"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4" fontId="2" fillId="0" borderId="0" xfId="0" applyNumberFormat="1" applyFont="1" applyAlignment="1">
      <alignment horizontal="center" vertical="center"/>
    </xf>
    <xf numFmtId="0" fontId="2" fillId="5" borderId="0" xfId="0" applyFont="1" applyFill="1" applyAlignment="1">
      <alignment horizontal="center" vertical="center"/>
    </xf>
    <xf numFmtId="49" fontId="2" fillId="0" borderId="0" xfId="0" applyNumberFormat="1" applyFont="1" applyAlignment="1">
      <alignment horizontal="center" vertical="center"/>
    </xf>
    <xf numFmtId="4" fontId="2" fillId="4" borderId="0" xfId="0" applyNumberFormat="1"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4" borderId="0" xfId="0" applyFont="1" applyFill="1" applyAlignment="1">
      <alignment horizontal="center" vertical="center"/>
    </xf>
    <xf numFmtId="49" fontId="2" fillId="4" borderId="0" xfId="0" applyNumberFormat="1" applyFont="1" applyFill="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4"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0" fillId="0" borderId="0" xfId="0" applyAlignment="1">
      <alignment vertical="center" wrapText="1"/>
    </xf>
    <xf numFmtId="3" fontId="2" fillId="0" borderId="0" xfId="0" applyNumberFormat="1" applyFont="1" applyAlignment="1">
      <alignment horizontal="center" vertical="center"/>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6"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518704</xdr:colOff>
      <xdr:row>0</xdr:row>
      <xdr:rowOff>257176</xdr:rowOff>
    </xdr:from>
    <xdr:to>
      <xdr:col>8</xdr:col>
      <xdr:colOff>944556</xdr:colOff>
      <xdr:row>0</xdr:row>
      <xdr:rowOff>1325237</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0654" y="257176"/>
          <a:ext cx="11949197" cy="1069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M52"/>
  <sheetViews>
    <sheetView tabSelected="1" view="pageBreakPreview" zoomScale="70" zoomScaleNormal="60" zoomScaleSheetLayoutView="70" zoomScalePageLayoutView="70" workbookViewId="0">
      <pane ySplit="3" topLeftCell="A4" activePane="bottomLeft" state="frozen"/>
      <selection pane="bottomLeft" activeCell="A2" sqref="A2:K2"/>
    </sheetView>
  </sheetViews>
  <sheetFormatPr defaultColWidth="8.89453125" defaultRowHeight="174" customHeight="1" x14ac:dyDescent="0.55000000000000004"/>
  <cols>
    <col min="1" max="1" width="5.20703125" style="2" customWidth="1"/>
    <col min="2" max="2" width="13.89453125" style="1" customWidth="1"/>
    <col min="3" max="3" width="33" style="1" customWidth="1"/>
    <col min="4" max="4" width="26.68359375" style="1" customWidth="1"/>
    <col min="5" max="5" width="28.7890625" style="1" customWidth="1"/>
    <col min="6" max="6" width="26" style="1" customWidth="1"/>
    <col min="7" max="8" width="20.20703125" style="1" customWidth="1"/>
    <col min="9" max="9" width="23.5234375" style="1" customWidth="1"/>
    <col min="10" max="10" width="16.3125" style="1" customWidth="1"/>
    <col min="11" max="11" width="18" style="1" customWidth="1"/>
    <col min="12" max="12" width="8.89453125" style="2"/>
    <col min="13" max="13" width="13.5234375" style="2" bestFit="1" customWidth="1"/>
    <col min="14" max="16384" width="8.89453125" style="2"/>
  </cols>
  <sheetData>
    <row r="1" spans="1:429" ht="130.19999999999999" customHeight="1" thickBot="1" x14ac:dyDescent="0.6">
      <c r="B1" s="2"/>
      <c r="C1" s="2"/>
      <c r="D1" s="2"/>
      <c r="E1" s="2"/>
      <c r="F1" s="2"/>
      <c r="G1" s="2"/>
      <c r="H1" s="2"/>
      <c r="I1" s="2"/>
      <c r="J1" s="2"/>
      <c r="K1" s="2"/>
    </row>
    <row r="2" spans="1:429" ht="23.4" thickBot="1" x14ac:dyDescent="0.6">
      <c r="A2" s="26" t="s">
        <v>197</v>
      </c>
      <c r="B2" s="27"/>
      <c r="C2" s="28"/>
      <c r="D2" s="28"/>
      <c r="E2" s="28"/>
      <c r="F2" s="28"/>
      <c r="G2" s="28"/>
      <c r="H2" s="28"/>
      <c r="I2" s="28"/>
      <c r="J2" s="28"/>
      <c r="K2" s="28"/>
    </row>
    <row r="3" spans="1:429" ht="85.8" customHeight="1" x14ac:dyDescent="0.55000000000000004">
      <c r="A3" s="8" t="s">
        <v>0</v>
      </c>
      <c r="B3" s="9" t="s">
        <v>3</v>
      </c>
      <c r="C3" s="9" t="s">
        <v>1</v>
      </c>
      <c r="D3" s="9" t="s">
        <v>2</v>
      </c>
      <c r="E3" s="9" t="s">
        <v>6</v>
      </c>
      <c r="F3" s="9" t="s">
        <v>56</v>
      </c>
      <c r="G3" s="9" t="s">
        <v>57</v>
      </c>
      <c r="H3" s="9" t="s">
        <v>103</v>
      </c>
      <c r="I3" s="9" t="s">
        <v>4</v>
      </c>
      <c r="J3" s="9" t="s">
        <v>58</v>
      </c>
      <c r="K3" s="9" t="s">
        <v>59</v>
      </c>
    </row>
    <row r="4" spans="1:429" s="1" customFormat="1" ht="174" customHeight="1" x14ac:dyDescent="0.55000000000000004">
      <c r="A4" s="13">
        <v>1</v>
      </c>
      <c r="B4" s="12" t="s">
        <v>7</v>
      </c>
      <c r="C4" s="12" t="s">
        <v>19</v>
      </c>
      <c r="D4" s="12" t="s">
        <v>22</v>
      </c>
      <c r="E4" s="12" t="s">
        <v>8</v>
      </c>
      <c r="F4" s="12" t="s">
        <v>37</v>
      </c>
      <c r="G4" s="14">
        <v>47058823.609999999</v>
      </c>
      <c r="H4" s="14">
        <v>40000000</v>
      </c>
      <c r="I4" s="15" t="s">
        <v>55</v>
      </c>
      <c r="J4" s="16" t="s">
        <v>142</v>
      </c>
      <c r="K4" s="16" t="s">
        <v>143</v>
      </c>
    </row>
    <row r="5" spans="1:429" s="1" customFormat="1" ht="174" customHeight="1" x14ac:dyDescent="0.55000000000000004">
      <c r="A5" s="13">
        <v>2</v>
      </c>
      <c r="B5" s="12" t="s">
        <v>7</v>
      </c>
      <c r="C5" s="12" t="s">
        <v>19</v>
      </c>
      <c r="D5" s="12" t="s">
        <v>23</v>
      </c>
      <c r="E5" s="12" t="s">
        <v>51</v>
      </c>
      <c r="F5" s="12" t="s">
        <v>38</v>
      </c>
      <c r="G5" s="14">
        <v>47058823.619999997</v>
      </c>
      <c r="H5" s="14">
        <v>40000000</v>
      </c>
      <c r="I5" s="15" t="s">
        <v>55</v>
      </c>
      <c r="J5" s="15" t="s">
        <v>164</v>
      </c>
      <c r="K5" s="15" t="s">
        <v>165</v>
      </c>
      <c r="L5" s="2"/>
      <c r="M5" s="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row>
    <row r="6" spans="1:429" s="5" customFormat="1" ht="174" customHeight="1" x14ac:dyDescent="0.55000000000000004">
      <c r="A6" s="13">
        <v>3</v>
      </c>
      <c r="B6" s="12" t="s">
        <v>7</v>
      </c>
      <c r="C6" s="12" t="s">
        <v>19</v>
      </c>
      <c r="D6" s="12" t="s">
        <v>23</v>
      </c>
      <c r="E6" s="12" t="s">
        <v>52</v>
      </c>
      <c r="F6" s="12" t="s">
        <v>60</v>
      </c>
      <c r="G6" s="14">
        <v>144000000</v>
      </c>
      <c r="H6" s="14">
        <v>122400000</v>
      </c>
      <c r="I6" s="15" t="s">
        <v>55</v>
      </c>
      <c r="J6" s="15" t="s">
        <v>110</v>
      </c>
      <c r="K6" s="15" t="s">
        <v>163</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row>
    <row r="7" spans="1:429" s="1" customFormat="1" ht="174" customHeight="1" x14ac:dyDescent="0.55000000000000004">
      <c r="A7" s="13">
        <v>4</v>
      </c>
      <c r="B7" s="12" t="s">
        <v>7</v>
      </c>
      <c r="C7" s="12" t="s">
        <v>20</v>
      </c>
      <c r="D7" s="12" t="s">
        <v>24</v>
      </c>
      <c r="E7" s="12" t="s">
        <v>105</v>
      </c>
      <c r="F7" s="12" t="s">
        <v>39</v>
      </c>
      <c r="G7" s="17">
        <v>195415942.72</v>
      </c>
      <c r="H7" s="14">
        <v>166103551.16999999</v>
      </c>
      <c r="I7" s="15" t="s">
        <v>55</v>
      </c>
      <c r="J7" s="15" t="s">
        <v>87</v>
      </c>
      <c r="K7" s="15" t="s">
        <v>193</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row>
    <row r="8" spans="1:429" s="5" customFormat="1" ht="217.8" customHeight="1" x14ac:dyDescent="0.55000000000000004">
      <c r="A8" s="13">
        <v>5</v>
      </c>
      <c r="B8" s="12" t="s">
        <v>7</v>
      </c>
      <c r="C8" s="12" t="s">
        <v>21</v>
      </c>
      <c r="D8" s="12" t="s">
        <v>26</v>
      </c>
      <c r="E8" s="12" t="s">
        <v>17</v>
      </c>
      <c r="F8" s="12" t="s">
        <v>112</v>
      </c>
      <c r="G8" s="14">
        <v>45036529.560000002</v>
      </c>
      <c r="H8" s="14">
        <v>38281050.027999997</v>
      </c>
      <c r="I8" s="15" t="s">
        <v>55</v>
      </c>
      <c r="J8" s="18" t="s">
        <v>111</v>
      </c>
      <c r="K8" s="18" t="s">
        <v>195</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row>
    <row r="9" spans="1:429" s="1" customFormat="1" ht="174" customHeight="1" x14ac:dyDescent="0.55000000000000004">
      <c r="A9" s="13">
        <v>6</v>
      </c>
      <c r="B9" s="12" t="s">
        <v>7</v>
      </c>
      <c r="C9" s="12" t="s">
        <v>18</v>
      </c>
      <c r="D9" s="12" t="s">
        <v>12</v>
      </c>
      <c r="E9" s="12" t="s">
        <v>47</v>
      </c>
      <c r="F9" s="12" t="s">
        <v>36</v>
      </c>
      <c r="G9" s="14">
        <v>10734201.359999999</v>
      </c>
      <c r="H9" s="14">
        <v>5150265.95</v>
      </c>
      <c r="I9" s="15" t="s">
        <v>55</v>
      </c>
      <c r="J9" s="18" t="s">
        <v>136</v>
      </c>
      <c r="K9" s="18" t="s">
        <v>194</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row>
    <row r="10" spans="1:429" s="5" customFormat="1" ht="174" customHeight="1" x14ac:dyDescent="0.55000000000000004">
      <c r="A10" s="13">
        <v>7</v>
      </c>
      <c r="B10" s="12" t="s">
        <v>7</v>
      </c>
      <c r="C10" s="12" t="s">
        <v>21</v>
      </c>
      <c r="D10" s="12" t="s">
        <v>26</v>
      </c>
      <c r="E10" s="12" t="s">
        <v>31</v>
      </c>
      <c r="F10" s="12" t="s">
        <v>113</v>
      </c>
      <c r="G10" s="14">
        <v>11580883.609999999</v>
      </c>
      <c r="H10" s="14">
        <v>9843751.0700000003</v>
      </c>
      <c r="I10" s="15" t="s">
        <v>78</v>
      </c>
      <c r="J10" s="18" t="s">
        <v>114</v>
      </c>
      <c r="K10" s="18" t="s">
        <v>115</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row>
    <row r="11" spans="1:429" s="1" customFormat="1" ht="174" customHeight="1" x14ac:dyDescent="0.55000000000000004">
      <c r="A11" s="13">
        <v>8</v>
      </c>
      <c r="B11" s="12" t="s">
        <v>7</v>
      </c>
      <c r="C11" s="12" t="s">
        <v>18</v>
      </c>
      <c r="D11" s="12" t="s">
        <v>12</v>
      </c>
      <c r="E11" s="12" t="s">
        <v>48</v>
      </c>
      <c r="F11" s="12" t="s">
        <v>36</v>
      </c>
      <c r="G11" s="14">
        <v>8247717.4100000001</v>
      </c>
      <c r="H11" s="14">
        <v>3957254.81</v>
      </c>
      <c r="I11" s="15" t="s">
        <v>79</v>
      </c>
      <c r="J11" s="18" t="s">
        <v>137</v>
      </c>
      <c r="K11" s="18" t="s">
        <v>162</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row>
    <row r="12" spans="1:429" s="5" customFormat="1" ht="174" customHeight="1" x14ac:dyDescent="0.55000000000000004">
      <c r="A12" s="13">
        <v>9</v>
      </c>
      <c r="B12" s="12" t="s">
        <v>7</v>
      </c>
      <c r="C12" s="12" t="s">
        <v>50</v>
      </c>
      <c r="D12" s="12" t="s">
        <v>27</v>
      </c>
      <c r="E12" s="12" t="s">
        <v>10</v>
      </c>
      <c r="F12" s="12" t="s">
        <v>88</v>
      </c>
      <c r="G12" s="14">
        <v>50562727.060000002</v>
      </c>
      <c r="H12" s="14">
        <v>42978318</v>
      </c>
      <c r="I12" s="15" t="s">
        <v>80</v>
      </c>
      <c r="J12" s="18" t="s">
        <v>154</v>
      </c>
      <c r="K12" s="18" t="s">
        <v>161</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row>
    <row r="13" spans="1:429" s="1" customFormat="1" ht="174" customHeight="1" x14ac:dyDescent="0.55000000000000004">
      <c r="A13" s="13">
        <v>10</v>
      </c>
      <c r="B13" s="12" t="s">
        <v>7</v>
      </c>
      <c r="C13" s="12" t="s">
        <v>50</v>
      </c>
      <c r="D13" s="12" t="s">
        <v>25</v>
      </c>
      <c r="E13" s="12" t="s">
        <v>9</v>
      </c>
      <c r="F13" s="12" t="s">
        <v>89</v>
      </c>
      <c r="G13" s="14">
        <v>34069772.960000001</v>
      </c>
      <c r="H13" s="14">
        <v>28959307</v>
      </c>
      <c r="I13" s="15" t="s">
        <v>81</v>
      </c>
      <c r="J13" s="18" t="s">
        <v>154</v>
      </c>
      <c r="K13" s="18" t="s">
        <v>160</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row>
    <row r="14" spans="1:429" s="5" customFormat="1" ht="174" customHeight="1" x14ac:dyDescent="0.55000000000000004">
      <c r="A14" s="13">
        <v>11</v>
      </c>
      <c r="B14" s="12" t="s">
        <v>7</v>
      </c>
      <c r="C14" s="12" t="s">
        <v>21</v>
      </c>
      <c r="D14" s="12" t="s">
        <v>28</v>
      </c>
      <c r="E14" s="12" t="s">
        <v>14</v>
      </c>
      <c r="F14" s="12" t="s">
        <v>90</v>
      </c>
      <c r="G14" s="14">
        <v>94321357.269999996</v>
      </c>
      <c r="H14" s="14">
        <v>80173153.680000007</v>
      </c>
      <c r="I14" s="15" t="s">
        <v>82</v>
      </c>
      <c r="J14" s="18" t="s">
        <v>155</v>
      </c>
      <c r="K14" s="18" t="s">
        <v>159</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row>
    <row r="15" spans="1:429" s="1" customFormat="1" ht="174" customHeight="1" x14ac:dyDescent="0.55000000000000004">
      <c r="A15" s="13">
        <v>12</v>
      </c>
      <c r="B15" s="12" t="s">
        <v>7</v>
      </c>
      <c r="C15" s="12" t="s">
        <v>21</v>
      </c>
      <c r="D15" s="12" t="s">
        <v>28</v>
      </c>
      <c r="E15" s="12" t="s">
        <v>15</v>
      </c>
      <c r="F15" s="12" t="s">
        <v>91</v>
      </c>
      <c r="G15" s="14">
        <v>116592050.84999999</v>
      </c>
      <c r="H15" s="14">
        <v>99103243.230000004</v>
      </c>
      <c r="I15" s="15" t="s">
        <v>82</v>
      </c>
      <c r="J15" s="18" t="s">
        <v>169</v>
      </c>
      <c r="K15" s="18" t="s">
        <v>156</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row>
    <row r="16" spans="1:429" s="1" customFormat="1" ht="174" customHeight="1" x14ac:dyDescent="0.55000000000000004">
      <c r="A16" s="13">
        <f t="shared" ref="A16:A23" si="0">A15+1</f>
        <v>13</v>
      </c>
      <c r="B16" s="12" t="s">
        <v>7</v>
      </c>
      <c r="C16" s="12" t="s">
        <v>19</v>
      </c>
      <c r="D16" s="12" t="s">
        <v>22</v>
      </c>
      <c r="E16" s="12" t="s">
        <v>13</v>
      </c>
      <c r="F16" s="12" t="s">
        <v>92</v>
      </c>
      <c r="G16" s="14">
        <v>46879964.789999999</v>
      </c>
      <c r="H16" s="14">
        <v>39847970</v>
      </c>
      <c r="I16" s="15" t="s">
        <v>83</v>
      </c>
      <c r="J16" s="18" t="s">
        <v>167</v>
      </c>
      <c r="K16" s="18" t="s">
        <v>168</v>
      </c>
    </row>
    <row r="17" spans="1:429" s="1" customFormat="1" ht="174" customHeight="1" x14ac:dyDescent="0.55000000000000004">
      <c r="A17" s="13">
        <f t="shared" si="0"/>
        <v>14</v>
      </c>
      <c r="B17" s="12" t="s">
        <v>7</v>
      </c>
      <c r="C17" s="12" t="s">
        <v>19</v>
      </c>
      <c r="D17" s="12" t="s">
        <v>30</v>
      </c>
      <c r="E17" s="12" t="s">
        <v>35</v>
      </c>
      <c r="F17" s="12" t="s">
        <v>93</v>
      </c>
      <c r="G17" s="14">
        <v>5882352.9500000002</v>
      </c>
      <c r="H17" s="14">
        <v>5000000</v>
      </c>
      <c r="I17" s="15" t="s">
        <v>84</v>
      </c>
      <c r="J17" s="18" t="s">
        <v>177</v>
      </c>
      <c r="K17" s="18" t="s">
        <v>179</v>
      </c>
    </row>
    <row r="18" spans="1:429" s="3" customFormat="1" ht="174" customHeight="1" x14ac:dyDescent="0.55000000000000004">
      <c r="A18" s="13">
        <f t="shared" si="0"/>
        <v>15</v>
      </c>
      <c r="B18" s="12" t="s">
        <v>7</v>
      </c>
      <c r="C18" s="12" t="s">
        <v>50</v>
      </c>
      <c r="D18" s="12" t="s">
        <v>27</v>
      </c>
      <c r="E18" s="12" t="s">
        <v>101</v>
      </c>
      <c r="F18" s="12" t="s">
        <v>94</v>
      </c>
      <c r="G18" s="14">
        <v>18673529.420000002</v>
      </c>
      <c r="H18" s="14">
        <v>15872500</v>
      </c>
      <c r="I18" s="15" t="s">
        <v>138</v>
      </c>
      <c r="J18" s="18" t="s">
        <v>152</v>
      </c>
      <c r="K18" s="18" t="s">
        <v>158</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row>
    <row r="19" spans="1:429" s="3" customFormat="1" ht="294.60000000000002" customHeight="1" x14ac:dyDescent="0.55000000000000004">
      <c r="A19" s="13">
        <f t="shared" si="0"/>
        <v>16</v>
      </c>
      <c r="B19" s="12" t="s">
        <v>7</v>
      </c>
      <c r="C19" s="12" t="s">
        <v>50</v>
      </c>
      <c r="D19" s="12" t="s">
        <v>25</v>
      </c>
      <c r="E19" s="12" t="s">
        <v>102</v>
      </c>
      <c r="F19" s="12" t="s">
        <v>95</v>
      </c>
      <c r="G19" s="14">
        <v>14786349.42</v>
      </c>
      <c r="H19" s="14">
        <v>12568397</v>
      </c>
      <c r="I19" s="15" t="s">
        <v>85</v>
      </c>
      <c r="J19" s="18" t="s">
        <v>152</v>
      </c>
      <c r="K19" s="18" t="s">
        <v>158</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row>
    <row r="20" spans="1:429" s="1" customFormat="1" ht="180" customHeight="1" x14ac:dyDescent="0.55000000000000004">
      <c r="A20" s="13">
        <f t="shared" si="0"/>
        <v>17</v>
      </c>
      <c r="B20" s="12" t="s">
        <v>7</v>
      </c>
      <c r="C20" s="12" t="s">
        <v>21</v>
      </c>
      <c r="D20" s="12" t="s">
        <v>29</v>
      </c>
      <c r="E20" s="12" t="s">
        <v>32</v>
      </c>
      <c r="F20" s="12" t="s">
        <v>96</v>
      </c>
      <c r="G20" s="14">
        <v>66269411.939999998</v>
      </c>
      <c r="H20" s="14">
        <v>56329000</v>
      </c>
      <c r="I20" s="15" t="s">
        <v>86</v>
      </c>
      <c r="J20" s="18" t="s">
        <v>187</v>
      </c>
      <c r="K20" s="18" t="s">
        <v>186</v>
      </c>
    </row>
    <row r="21" spans="1:429" s="1" customFormat="1" ht="174" customHeight="1" x14ac:dyDescent="0.55000000000000004">
      <c r="A21" s="13">
        <f t="shared" si="0"/>
        <v>18</v>
      </c>
      <c r="B21" s="12" t="s">
        <v>7</v>
      </c>
      <c r="C21" s="12" t="s">
        <v>19</v>
      </c>
      <c r="D21" s="12" t="s">
        <v>5</v>
      </c>
      <c r="E21" s="12" t="s">
        <v>53</v>
      </c>
      <c r="F21" s="12" t="s">
        <v>97</v>
      </c>
      <c r="G21" s="14">
        <v>30705882.350000001</v>
      </c>
      <c r="H21" s="14">
        <v>26100000</v>
      </c>
      <c r="I21" s="15" t="s">
        <v>98</v>
      </c>
      <c r="J21" s="18" t="s">
        <v>177</v>
      </c>
      <c r="K21" s="15" t="s">
        <v>180</v>
      </c>
      <c r="L21" s="10"/>
      <c r="M21" s="7"/>
    </row>
    <row r="22" spans="1:429" s="3" customFormat="1" ht="174" customHeight="1" x14ac:dyDescent="0.55000000000000004">
      <c r="A22" s="13">
        <f t="shared" si="0"/>
        <v>19</v>
      </c>
      <c r="B22" s="12" t="s">
        <v>7</v>
      </c>
      <c r="C22" s="12" t="s">
        <v>18</v>
      </c>
      <c r="D22" s="12" t="s">
        <v>12</v>
      </c>
      <c r="E22" s="12" t="s">
        <v>49</v>
      </c>
      <c r="F22" s="12" t="s">
        <v>43</v>
      </c>
      <c r="G22" s="14">
        <v>27122382.949999999</v>
      </c>
      <c r="H22" s="14">
        <v>13013319.34</v>
      </c>
      <c r="I22" s="15" t="s">
        <v>98</v>
      </c>
      <c r="J22" s="18" t="s">
        <v>140</v>
      </c>
      <c r="K22" s="18" t="s">
        <v>157</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row>
    <row r="23" spans="1:429" s="1" customFormat="1" ht="259.8" customHeight="1" x14ac:dyDescent="0.55000000000000004">
      <c r="A23" s="13">
        <f t="shared" si="0"/>
        <v>20</v>
      </c>
      <c r="B23" s="12" t="s">
        <v>7</v>
      </c>
      <c r="C23" s="12" t="s">
        <v>21</v>
      </c>
      <c r="D23" s="12" t="s">
        <v>26</v>
      </c>
      <c r="E23" s="12" t="s">
        <v>11</v>
      </c>
      <c r="F23" s="12" t="s">
        <v>40</v>
      </c>
      <c r="G23" s="14">
        <v>87463529.640000001</v>
      </c>
      <c r="H23" s="14">
        <v>74344000</v>
      </c>
      <c r="I23" s="15" t="s">
        <v>188</v>
      </c>
      <c r="J23" s="15" t="s">
        <v>185</v>
      </c>
      <c r="K23" s="15" t="s">
        <v>196</v>
      </c>
    </row>
    <row r="24" spans="1:429" s="1" customFormat="1" ht="174" customHeight="1" x14ac:dyDescent="0.55000000000000004">
      <c r="A24" s="13">
        <v>21</v>
      </c>
      <c r="B24" s="12" t="s">
        <v>7</v>
      </c>
      <c r="C24" s="12" t="s">
        <v>19</v>
      </c>
      <c r="D24" s="12" t="s">
        <v>5</v>
      </c>
      <c r="E24" s="12" t="s">
        <v>16</v>
      </c>
      <c r="F24" s="12" t="s">
        <v>99</v>
      </c>
      <c r="G24" s="14">
        <f>32352941.23</f>
        <v>32352941.23</v>
      </c>
      <c r="H24" s="14">
        <v>27500000</v>
      </c>
      <c r="I24" s="15" t="s">
        <v>104</v>
      </c>
      <c r="J24" s="18" t="s">
        <v>177</v>
      </c>
      <c r="K24" s="18" t="s">
        <v>181</v>
      </c>
      <c r="O24" s="7"/>
    </row>
    <row r="25" spans="1:429" s="1" customFormat="1" ht="174" customHeight="1" x14ac:dyDescent="0.55000000000000004">
      <c r="A25" s="13">
        <v>22</v>
      </c>
      <c r="B25" s="12" t="s">
        <v>7</v>
      </c>
      <c r="C25" s="12" t="s">
        <v>19</v>
      </c>
      <c r="D25" s="12" t="s">
        <v>5</v>
      </c>
      <c r="E25" s="12" t="s">
        <v>61</v>
      </c>
      <c r="F25" s="12" t="s">
        <v>100</v>
      </c>
      <c r="G25" s="14">
        <f>10000000.02</f>
        <v>10000000.02</v>
      </c>
      <c r="H25" s="14">
        <v>8500000</v>
      </c>
      <c r="I25" s="15" t="s">
        <v>139</v>
      </c>
      <c r="J25" s="18" t="s">
        <v>177</v>
      </c>
      <c r="K25" s="18" t="s">
        <v>179</v>
      </c>
      <c r="O25" s="7"/>
    </row>
    <row r="26" spans="1:429" s="1" customFormat="1" ht="106.2" customHeight="1" x14ac:dyDescent="0.55000000000000004">
      <c r="A26" s="13">
        <v>23</v>
      </c>
      <c r="B26" s="12" t="s">
        <v>7</v>
      </c>
      <c r="C26" s="12" t="s">
        <v>19</v>
      </c>
      <c r="D26" s="12" t="s">
        <v>5</v>
      </c>
      <c r="E26" s="12" t="s">
        <v>33</v>
      </c>
      <c r="F26" s="12" t="s">
        <v>44</v>
      </c>
      <c r="G26" s="14">
        <v>7058823.54</v>
      </c>
      <c r="H26" s="14">
        <v>6000000</v>
      </c>
      <c r="I26" s="18" t="s">
        <v>177</v>
      </c>
      <c r="J26" s="18" t="s">
        <v>74</v>
      </c>
      <c r="K26" s="18" t="s">
        <v>182</v>
      </c>
    </row>
    <row r="27" spans="1:429" s="1" customFormat="1" ht="150.6" customHeight="1" x14ac:dyDescent="0.55000000000000004">
      <c r="A27" s="13">
        <v>24</v>
      </c>
      <c r="B27" s="12" t="s">
        <v>7</v>
      </c>
      <c r="C27" s="12" t="s">
        <v>19</v>
      </c>
      <c r="D27" s="12" t="s">
        <v>23</v>
      </c>
      <c r="E27" s="12" t="s">
        <v>34</v>
      </c>
      <c r="F27" s="12" t="s">
        <v>46</v>
      </c>
      <c r="G27" s="14">
        <v>5882352.9500000002</v>
      </c>
      <c r="H27" s="14">
        <v>5000000</v>
      </c>
      <c r="I27" s="18" t="s">
        <v>185</v>
      </c>
      <c r="J27" s="18" t="s">
        <v>189</v>
      </c>
      <c r="K27" s="18" t="s">
        <v>190</v>
      </c>
    </row>
    <row r="28" spans="1:429" s="3" customFormat="1" ht="174" customHeight="1" x14ac:dyDescent="0.55000000000000004">
      <c r="A28" s="13">
        <v>25</v>
      </c>
      <c r="B28" s="12" t="s">
        <v>7</v>
      </c>
      <c r="C28" s="12" t="s">
        <v>19</v>
      </c>
      <c r="D28" s="12" t="s">
        <v>23</v>
      </c>
      <c r="E28" s="12" t="s">
        <v>77</v>
      </c>
      <c r="F28" s="12" t="s">
        <v>45</v>
      </c>
      <c r="G28" s="14">
        <f>23529411.81+23529411.81</f>
        <v>47058823.619999997</v>
      </c>
      <c r="H28" s="14">
        <v>40000000</v>
      </c>
      <c r="I28" s="18" t="s">
        <v>177</v>
      </c>
      <c r="J28" s="18" t="s">
        <v>74</v>
      </c>
      <c r="K28" s="18" t="s">
        <v>183</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row>
    <row r="29" spans="1:429" s="3" customFormat="1" ht="174" customHeight="1" x14ac:dyDescent="0.55000000000000004">
      <c r="A29" s="13">
        <v>26</v>
      </c>
      <c r="B29" s="12" t="s">
        <v>7</v>
      </c>
      <c r="C29" s="12" t="s">
        <v>50</v>
      </c>
      <c r="D29" s="12" t="s">
        <v>27</v>
      </c>
      <c r="E29" s="12" t="s">
        <v>75</v>
      </c>
      <c r="F29" s="12" t="s">
        <v>41</v>
      </c>
      <c r="G29" s="14">
        <f>11764705.89+11764705.89</f>
        <v>23529411.780000001</v>
      </c>
      <c r="H29" s="14">
        <v>20000000</v>
      </c>
      <c r="I29" s="18" t="s">
        <v>177</v>
      </c>
      <c r="J29" s="18" t="s">
        <v>74</v>
      </c>
      <c r="K29" s="18" t="s">
        <v>183</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row>
    <row r="30" spans="1:429" s="3" customFormat="1" ht="174" customHeight="1" x14ac:dyDescent="0.55000000000000004">
      <c r="A30" s="13">
        <v>27</v>
      </c>
      <c r="B30" s="12" t="s">
        <v>7</v>
      </c>
      <c r="C30" s="12" t="s">
        <v>50</v>
      </c>
      <c r="D30" s="12" t="s">
        <v>25</v>
      </c>
      <c r="E30" s="12" t="s">
        <v>75</v>
      </c>
      <c r="F30" s="12" t="s">
        <v>42</v>
      </c>
      <c r="G30" s="14">
        <f>38433503.55+23529411.78</f>
        <v>61962915.329999998</v>
      </c>
      <c r="H30" s="14">
        <v>52668478</v>
      </c>
      <c r="I30" s="18" t="s">
        <v>177</v>
      </c>
      <c r="J30" s="18" t="s">
        <v>74</v>
      </c>
      <c r="K30" s="18" t="s">
        <v>183</v>
      </c>
      <c r="L30" s="6"/>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row>
    <row r="31" spans="1:429" s="3" customFormat="1" ht="174" customHeight="1" thickBot="1" x14ac:dyDescent="0.6">
      <c r="A31" s="19">
        <v>28</v>
      </c>
      <c r="B31" s="20" t="s">
        <v>7</v>
      </c>
      <c r="C31" s="20" t="s">
        <v>21</v>
      </c>
      <c r="D31" s="20" t="s">
        <v>26</v>
      </c>
      <c r="E31" s="20" t="s">
        <v>76</v>
      </c>
      <c r="F31" s="20" t="s">
        <v>54</v>
      </c>
      <c r="G31" s="21">
        <f>70588235.48+70588235.48</f>
        <v>141176470.96000001</v>
      </c>
      <c r="H31" s="21">
        <v>120000000</v>
      </c>
      <c r="I31" s="22" t="s">
        <v>177</v>
      </c>
      <c r="J31" s="22" t="s">
        <v>74</v>
      </c>
      <c r="K31" s="22" t="s">
        <v>183</v>
      </c>
      <c r="L31" s="6"/>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row>
    <row r="32" spans="1:429" s="1" customFormat="1" ht="174" customHeight="1" thickBot="1" x14ac:dyDescent="0.6">
      <c r="A32" s="19">
        <v>29</v>
      </c>
      <c r="B32" s="20" t="s">
        <v>7</v>
      </c>
      <c r="C32" s="12" t="s">
        <v>20</v>
      </c>
      <c r="D32" s="12" t="s">
        <v>24</v>
      </c>
      <c r="E32" s="20" t="s">
        <v>144</v>
      </c>
      <c r="F32" s="20" t="s">
        <v>145</v>
      </c>
      <c r="G32" s="21">
        <v>2470588.2400000002</v>
      </c>
      <c r="H32" s="21">
        <v>2100000</v>
      </c>
      <c r="I32" s="22" t="s">
        <v>185</v>
      </c>
      <c r="J32" s="22" t="s">
        <v>191</v>
      </c>
      <c r="K32" s="22" t="s">
        <v>192</v>
      </c>
      <c r="L32" s="11"/>
    </row>
    <row r="33" spans="1:429" s="3" customFormat="1" ht="174" customHeight="1" thickBot="1" x14ac:dyDescent="0.6">
      <c r="A33" s="19">
        <v>30</v>
      </c>
      <c r="B33" s="20" t="s">
        <v>7</v>
      </c>
      <c r="C33" s="20" t="s">
        <v>50</v>
      </c>
      <c r="D33" s="20" t="s">
        <v>106</v>
      </c>
      <c r="E33" s="20" t="s">
        <v>108</v>
      </c>
      <c r="F33" s="20" t="s">
        <v>107</v>
      </c>
      <c r="G33" s="21" t="s">
        <v>109</v>
      </c>
      <c r="H33" s="21" t="s">
        <v>109</v>
      </c>
      <c r="I33" s="22" t="s">
        <v>109</v>
      </c>
      <c r="J33" s="22" t="s">
        <v>111</v>
      </c>
      <c r="K33" s="22" t="s">
        <v>184</v>
      </c>
      <c r="L33" s="6"/>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row>
    <row r="34" spans="1:429" s="3" customFormat="1" ht="174" customHeight="1" thickBot="1" x14ac:dyDescent="0.6">
      <c r="A34" s="19">
        <v>31</v>
      </c>
      <c r="B34" s="20" t="s">
        <v>7</v>
      </c>
      <c r="C34" s="20" t="s">
        <v>116</v>
      </c>
      <c r="D34" s="20" t="s">
        <v>117</v>
      </c>
      <c r="E34" s="20" t="s">
        <v>118</v>
      </c>
      <c r="F34" s="20" t="s">
        <v>119</v>
      </c>
      <c r="G34" s="21">
        <v>16736439.32</v>
      </c>
      <c r="H34" s="21">
        <v>8030147.4400000004</v>
      </c>
      <c r="I34" s="23" t="s">
        <v>134</v>
      </c>
      <c r="J34" s="22" t="s">
        <v>171</v>
      </c>
      <c r="K34" s="22" t="s">
        <v>115</v>
      </c>
      <c r="L34" s="6"/>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row>
    <row r="35" spans="1:429" s="3" customFormat="1" ht="174" customHeight="1" thickBot="1" x14ac:dyDescent="0.6">
      <c r="A35" s="19">
        <v>32</v>
      </c>
      <c r="B35" s="20" t="s">
        <v>7</v>
      </c>
      <c r="C35" s="20" t="s">
        <v>116</v>
      </c>
      <c r="D35" s="20" t="s">
        <v>117</v>
      </c>
      <c r="E35" s="20" t="s">
        <v>120</v>
      </c>
      <c r="F35" s="20" t="s">
        <v>119</v>
      </c>
      <c r="G35" s="21">
        <v>4894384.45</v>
      </c>
      <c r="H35" s="21">
        <v>2348325.6800000002</v>
      </c>
      <c r="I35" s="23" t="s">
        <v>135</v>
      </c>
      <c r="J35" s="22" t="s">
        <v>171</v>
      </c>
      <c r="K35" s="22" t="s">
        <v>170</v>
      </c>
      <c r="L35" s="6"/>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row>
    <row r="36" spans="1:429" s="3" customFormat="1" ht="174" customHeight="1" thickBot="1" x14ac:dyDescent="0.6">
      <c r="A36" s="19">
        <v>33</v>
      </c>
      <c r="B36" s="20" t="s">
        <v>7</v>
      </c>
      <c r="C36" s="20" t="s">
        <v>116</v>
      </c>
      <c r="D36" s="20" t="s">
        <v>117</v>
      </c>
      <c r="E36" s="20" t="s">
        <v>121</v>
      </c>
      <c r="F36" s="20" t="s">
        <v>119</v>
      </c>
      <c r="G36" s="21">
        <v>4049424.36</v>
      </c>
      <c r="H36" s="21">
        <v>1942913.81</v>
      </c>
      <c r="I36" s="23" t="s">
        <v>135</v>
      </c>
      <c r="J36" s="22" t="s">
        <v>172</v>
      </c>
      <c r="K36" s="22" t="s">
        <v>173</v>
      </c>
      <c r="L36" s="6"/>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row>
    <row r="37" spans="1:429" s="3" customFormat="1" ht="174" customHeight="1" thickBot="1" x14ac:dyDescent="0.6">
      <c r="A37" s="19">
        <v>34</v>
      </c>
      <c r="B37" s="20" t="s">
        <v>7</v>
      </c>
      <c r="C37" s="20" t="s">
        <v>122</v>
      </c>
      <c r="D37" s="20" t="s">
        <v>146</v>
      </c>
      <c r="E37" s="20" t="s">
        <v>147</v>
      </c>
      <c r="F37" s="20" t="s">
        <v>148</v>
      </c>
      <c r="G37" s="21">
        <v>3077279.14</v>
      </c>
      <c r="H37" s="21">
        <v>2615687.27</v>
      </c>
      <c r="I37" s="23" t="s">
        <v>135</v>
      </c>
      <c r="J37" s="22" t="s">
        <v>171</v>
      </c>
      <c r="K37" s="22" t="s">
        <v>166</v>
      </c>
      <c r="L37" s="6"/>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row>
    <row r="38" spans="1:429" s="3" customFormat="1" ht="174" customHeight="1" thickBot="1" x14ac:dyDescent="0.6">
      <c r="A38" s="19">
        <v>35</v>
      </c>
      <c r="B38" s="20" t="s">
        <v>7</v>
      </c>
      <c r="C38" s="20" t="s">
        <v>122</v>
      </c>
      <c r="D38" s="20" t="s">
        <v>132</v>
      </c>
      <c r="E38" s="20" t="s">
        <v>149</v>
      </c>
      <c r="F38" s="20" t="s">
        <v>119</v>
      </c>
      <c r="G38" s="21">
        <v>1675272.5</v>
      </c>
      <c r="H38" s="21">
        <v>1429830.75</v>
      </c>
      <c r="I38" s="23" t="s">
        <v>135</v>
      </c>
      <c r="J38" s="22" t="s">
        <v>171</v>
      </c>
      <c r="K38" s="22" t="s">
        <v>176</v>
      </c>
      <c r="L38" s="6"/>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row>
    <row r="39" spans="1:429" s="3" customFormat="1" ht="174" customHeight="1" thickBot="1" x14ac:dyDescent="0.6">
      <c r="A39" s="19">
        <v>36</v>
      </c>
      <c r="B39" s="20" t="s">
        <v>7</v>
      </c>
      <c r="C39" s="20" t="s">
        <v>123</v>
      </c>
      <c r="D39" s="20" t="s">
        <v>124</v>
      </c>
      <c r="E39" s="20" t="s">
        <v>125</v>
      </c>
      <c r="F39" s="20" t="s">
        <v>119</v>
      </c>
      <c r="G39" s="21">
        <v>23233699.34</v>
      </c>
      <c r="H39" s="21">
        <v>19748644.440000001</v>
      </c>
      <c r="I39" s="23" t="s">
        <v>134</v>
      </c>
      <c r="J39" s="22" t="s">
        <v>172</v>
      </c>
      <c r="K39" s="22" t="s">
        <v>153</v>
      </c>
      <c r="L39" s="6"/>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row>
    <row r="40" spans="1:429" s="3" customFormat="1" ht="174" customHeight="1" thickBot="1" x14ac:dyDescent="0.6">
      <c r="A40" s="19">
        <v>37</v>
      </c>
      <c r="B40" s="20" t="s">
        <v>7</v>
      </c>
      <c r="C40" s="20" t="s">
        <v>126</v>
      </c>
      <c r="D40" s="20" t="s">
        <v>127</v>
      </c>
      <c r="E40" s="20" t="s">
        <v>128</v>
      </c>
      <c r="F40" s="20" t="s">
        <v>119</v>
      </c>
      <c r="G40" s="21">
        <v>9934485.7200000007</v>
      </c>
      <c r="H40" s="21">
        <v>8358890.8700000001</v>
      </c>
      <c r="I40" s="23" t="s">
        <v>135</v>
      </c>
      <c r="J40" s="22" t="s">
        <v>171</v>
      </c>
      <c r="K40" s="22" t="s">
        <v>166</v>
      </c>
      <c r="L40" s="6"/>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row>
    <row r="41" spans="1:429" s="3" customFormat="1" ht="174" customHeight="1" thickBot="1" x14ac:dyDescent="0.6">
      <c r="A41" s="19">
        <v>38</v>
      </c>
      <c r="B41" s="20" t="s">
        <v>7</v>
      </c>
      <c r="C41" s="20" t="s">
        <v>126</v>
      </c>
      <c r="D41" s="20" t="s">
        <v>127</v>
      </c>
      <c r="E41" s="20" t="s">
        <v>129</v>
      </c>
      <c r="F41" s="20" t="s">
        <v>119</v>
      </c>
      <c r="G41" s="21">
        <v>181478.31</v>
      </c>
      <c r="H41" s="21">
        <v>154256.57</v>
      </c>
      <c r="I41" s="23" t="s">
        <v>135</v>
      </c>
      <c r="J41" s="22" t="s">
        <v>171</v>
      </c>
      <c r="K41" s="22" t="s">
        <v>166</v>
      </c>
      <c r="L41" s="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row>
    <row r="42" spans="1:429" s="3" customFormat="1" ht="208.2" customHeight="1" thickBot="1" x14ac:dyDescent="0.6">
      <c r="A42" s="19">
        <v>39</v>
      </c>
      <c r="B42" s="20" t="s">
        <v>7</v>
      </c>
      <c r="C42" s="20" t="s">
        <v>130</v>
      </c>
      <c r="D42" s="20" t="s">
        <v>131</v>
      </c>
      <c r="E42" s="20" t="s">
        <v>150</v>
      </c>
      <c r="F42" s="20" t="s">
        <v>119</v>
      </c>
      <c r="G42" s="21">
        <v>59636511</v>
      </c>
      <c r="H42" s="21">
        <v>50691034.350000001</v>
      </c>
      <c r="I42" s="23" t="s">
        <v>141</v>
      </c>
      <c r="J42" s="22" t="s">
        <v>171</v>
      </c>
      <c r="K42" s="22" t="s">
        <v>178</v>
      </c>
      <c r="L42" s="6"/>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row>
    <row r="43" spans="1:429" s="3" customFormat="1" ht="185.4" customHeight="1" thickBot="1" x14ac:dyDescent="0.6">
      <c r="A43" s="19">
        <v>40</v>
      </c>
      <c r="B43" s="20" t="s">
        <v>7</v>
      </c>
      <c r="C43" s="20" t="s">
        <v>130</v>
      </c>
      <c r="D43" s="20" t="s">
        <v>131</v>
      </c>
      <c r="E43" s="20" t="s">
        <v>151</v>
      </c>
      <c r="F43" s="20" t="s">
        <v>119</v>
      </c>
      <c r="G43" s="21">
        <v>5133813.1399999997</v>
      </c>
      <c r="H43" s="21">
        <v>4363741.17</v>
      </c>
      <c r="I43" s="23" t="s">
        <v>141</v>
      </c>
      <c r="J43" s="22" t="s">
        <v>172</v>
      </c>
      <c r="K43" s="22" t="s">
        <v>115</v>
      </c>
      <c r="L43" s="6"/>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row>
    <row r="44" spans="1:429" s="1" customFormat="1" ht="174" customHeight="1" thickBot="1" x14ac:dyDescent="0.6">
      <c r="A44" s="19">
        <v>41</v>
      </c>
      <c r="B44" s="20" t="s">
        <v>7</v>
      </c>
      <c r="C44" s="20" t="s">
        <v>122</v>
      </c>
      <c r="D44" s="20" t="s">
        <v>132</v>
      </c>
      <c r="E44" s="20" t="s">
        <v>133</v>
      </c>
      <c r="F44" s="20" t="s">
        <v>119</v>
      </c>
      <c r="G44" s="21">
        <v>1651013.66</v>
      </c>
      <c r="H44" s="21">
        <v>1403361.62</v>
      </c>
      <c r="I44" s="23" t="s">
        <v>141</v>
      </c>
      <c r="J44" s="22" t="s">
        <v>171</v>
      </c>
      <c r="K44" s="22" t="s">
        <v>170</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row>
    <row r="45" spans="1:429" ht="145.5" customHeight="1" x14ac:dyDescent="0.55000000000000004">
      <c r="B45" s="2"/>
      <c r="C45" s="24" t="s">
        <v>174</v>
      </c>
      <c r="D45" s="2"/>
      <c r="E45" s="2"/>
      <c r="F45" s="2"/>
      <c r="G45" s="25"/>
      <c r="H45" s="25"/>
      <c r="I45" s="2"/>
      <c r="J45" s="2"/>
      <c r="K45" s="2"/>
    </row>
    <row r="46" spans="1:429" ht="174.3" customHeight="1" x14ac:dyDescent="0.55000000000000004">
      <c r="B46" s="2"/>
      <c r="C46" s="24" t="s">
        <v>175</v>
      </c>
      <c r="D46" s="2"/>
      <c r="E46" s="2"/>
      <c r="F46" s="2"/>
      <c r="G46" s="4"/>
      <c r="H46" s="4"/>
      <c r="I46" s="2"/>
      <c r="J46" s="2"/>
      <c r="K46" s="2"/>
    </row>
    <row r="48" spans="1:429" ht="174" customHeight="1" x14ac:dyDescent="0.55000000000000004">
      <c r="G48" s="7"/>
      <c r="H48" s="7"/>
    </row>
    <row r="51" spans="7:8" ht="174" customHeight="1" x14ac:dyDescent="0.55000000000000004">
      <c r="G51" s="7"/>
      <c r="H51" s="7"/>
    </row>
    <row r="52" spans="7:8" ht="174" customHeight="1" x14ac:dyDescent="0.55000000000000004">
      <c r="G52" s="1" t="e">
        <f>#REF!/4</f>
        <v>#REF!</v>
      </c>
    </row>
  </sheetData>
  <autoFilter ref="A3:K46" xr:uid="{00000000-0009-0000-0000-000000000000}">
    <sortState xmlns:xlrd2="http://schemas.microsoft.com/office/spreadsheetml/2017/richdata2" ref="A4:K44">
      <sortCondition ref="I4:I44"/>
    </sortState>
  </autoFilter>
  <mergeCells count="1">
    <mergeCell ref="A2:K2"/>
  </mergeCells>
  <phoneticPr fontId="1" type="noConversion"/>
  <printOptions horizontalCentered="1"/>
  <pageMargins left="0.23622047244094499" right="0.23622047244094499" top="0" bottom="0" header="0.31496062992126" footer="0.31496062992126"/>
  <pageSetup paperSize="9" scale="61"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C14" sqref="C14"/>
    </sheetView>
  </sheetViews>
  <sheetFormatPr defaultRowHeight="14.4" x14ac:dyDescent="0.55000000000000004"/>
  <sheetData>
    <row r="2" spans="2:3" x14ac:dyDescent="0.55000000000000004">
      <c r="B2" t="s">
        <v>62</v>
      </c>
      <c r="C2">
        <v>1</v>
      </c>
    </row>
    <row r="3" spans="2:3" x14ac:dyDescent="0.55000000000000004">
      <c r="B3" t="s">
        <v>63</v>
      </c>
      <c r="C3">
        <v>2</v>
      </c>
    </row>
    <row r="4" spans="2:3" x14ac:dyDescent="0.55000000000000004">
      <c r="B4" t="s">
        <v>64</v>
      </c>
      <c r="C4">
        <v>3</v>
      </c>
    </row>
    <row r="5" spans="2:3" x14ac:dyDescent="0.55000000000000004">
      <c r="B5" t="s">
        <v>65</v>
      </c>
      <c r="C5">
        <v>4</v>
      </c>
    </row>
    <row r="6" spans="2:3" x14ac:dyDescent="0.55000000000000004">
      <c r="B6" t="s">
        <v>66</v>
      </c>
      <c r="C6">
        <v>5</v>
      </c>
    </row>
    <row r="7" spans="2:3" x14ac:dyDescent="0.55000000000000004">
      <c r="B7" t="s">
        <v>67</v>
      </c>
      <c r="C7">
        <v>6</v>
      </c>
    </row>
    <row r="8" spans="2:3" x14ac:dyDescent="0.55000000000000004">
      <c r="B8" t="s">
        <v>68</v>
      </c>
      <c r="C8">
        <v>7</v>
      </c>
    </row>
    <row r="9" spans="2:3" x14ac:dyDescent="0.55000000000000004">
      <c r="B9" t="s">
        <v>69</v>
      </c>
      <c r="C9">
        <v>8</v>
      </c>
    </row>
    <row r="10" spans="2:3" x14ac:dyDescent="0.55000000000000004">
      <c r="B10" t="s">
        <v>70</v>
      </c>
      <c r="C10">
        <v>9</v>
      </c>
    </row>
    <row r="11" spans="2:3" x14ac:dyDescent="0.55000000000000004">
      <c r="B11" t="s">
        <v>71</v>
      </c>
      <c r="C11">
        <v>10</v>
      </c>
    </row>
    <row r="12" spans="2:3" x14ac:dyDescent="0.55000000000000004">
      <c r="B12" t="s">
        <v>72</v>
      </c>
      <c r="C12">
        <v>11</v>
      </c>
    </row>
    <row r="13" spans="2:3" x14ac:dyDescent="0.55000000000000004">
      <c r="B13" t="s">
        <v>73</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octombrie 2024</vt:lpstr>
      <vt:lpstr>Sheet1</vt:lpstr>
      <vt:lpstr>'octombrie 2024'!Print_Area</vt:lpstr>
      <vt:lpstr>'octombrie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Florentina Dragomir</cp:lastModifiedBy>
  <cp:lastPrinted>2024-10-23T08:00:49Z</cp:lastPrinted>
  <dcterms:created xsi:type="dcterms:W3CDTF">2022-10-31T07:44:24Z</dcterms:created>
  <dcterms:modified xsi:type="dcterms:W3CDTF">2025-01-09T09:33:41Z</dcterms:modified>
</cp:coreProperties>
</file>